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36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<sst xmlns="http://schemas.openxmlformats.org/spreadsheetml/2006/main" count="51" uniqueCount="24">
  <si>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Analisi dei dati del pendolo: legge dell'isocronia</t>
  </si>
  <si>
    <t>noscill:</t>
  </si>
  <si>
    <t>medie:</t>
  </si>
  <si>
    <t>dev. Stand.</t>
  </si>
  <si>
    <t xml:space="preserve">   T1 =</t>
  </si>
  <si>
    <t xml:space="preserve"> </t>
  </si>
  <si>
    <t>media T1=</t>
  </si>
  <si>
    <t>st. dev. T1</t>
  </si>
  <si>
    <t>Legge teorica dell'sogronia: durata n oscillazioni = n * T1</t>
  </si>
  <si>
    <t>T n teorico</t>
  </si>
  <si>
    <t>delta =</t>
  </si>
  <si>
    <t>delta/sigma</t>
  </si>
  <si>
    <t>GRAFICI:</t>
  </si>
  <si>
    <t>n</t>
  </si>
  <si>
    <t>Tn misure</t>
  </si>
  <si>
    <t>Tn teorico</t>
  </si>
  <si>
    <t xml:space="preserve"> incertezza</t>
  </si>
  <si>
    <t xml:space="preserve">   n </t>
  </si>
  <si>
    <t xml:space="preserve">  incert.</t>
  </si>
  <si>
    <t xml:space="preserve"> delta</t>
  </si>
  <si>
    <t xml:space="preserve">  dTn</t>
  </si>
  <si>
    <t>dT1</t>
  </si>
  <si>
    <t>Massa=</t>
  </si>
  <si>
    <t>Lunghezza=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</si>
</sst>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Durata delle oscillazioni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925"/>
          <c:w val="0.7495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v>musure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Foglio1!$B$34:$B$38</c:f>
              <c:numCache/>
            </c:numRef>
          </c:xVal>
          <c:yVal>
            <c:numRef>
              <c:f>Foglio1!$C$34:$C$38</c:f>
              <c:numCache/>
            </c:numRef>
          </c:yVal>
          <c:smooth val="0"/>
        </c:ser>
        <c:ser>
          <c:idx val="1"/>
          <c:order val="1"/>
          <c:tx>
            <c:v>teoria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Foglio1!$B$34:$B$38</c:f>
              <c:numCache/>
            </c:numRef>
          </c:xVal>
          <c:yVal>
            <c:numRef>
              <c:f>Foglio1!$D$34:$D$38</c:f>
              <c:numCache/>
            </c:numRef>
          </c:yVal>
          <c:smooth val="0"/>
        </c:ser>
        <c:axId val="20884601"/>
        <c:axId val="53743682"/>
      </c:scatterChart>
      <c:val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nr. oscillazioni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682"/>
        <c:crosses val="autoZero"/>
        <c:crossBetween val="midCat"/>
        <c:dispUnits/>
      </c:valAx>
      <c:valAx>
        <c:axId val="5374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4565"/>
          <c:w val="0.158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Differenze tra modello e dati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25"/>
          <c:w val="0.654"/>
          <c:h val="0.6975"/>
        </c:manualLayout>
      </c:layout>
      <c:scatterChart>
        <c:scatterStyle val="smoothMarker"/>
        <c:varyColors val="0"/>
        <c:ser>
          <c:idx val="0"/>
          <c:order val="0"/>
          <c:tx>
            <c:v>incertezza totale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Foglio1!$B$54:$B$58</c:f>
              <c:numCache/>
            </c:numRef>
          </c:xVal>
          <c:yVal>
            <c:numRef>
              <c:f>Foglio1!$C$54:$C$58</c:f>
              <c:numCache/>
            </c:numRef>
          </c:yVal>
          <c:smooth val="1"/>
        </c:ser>
        <c:ser>
          <c:idx val="1"/>
          <c:order val="1"/>
          <c:tx>
            <c:v>dati-teoria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Foglio1!$B$54:$B$58</c:f>
              <c:numCache/>
            </c:numRef>
          </c:xVal>
          <c:yVal>
            <c:numRef>
              <c:f>Foglio1!$D$54:$D$58</c:f>
              <c:numCache/>
            </c:numRef>
          </c:yVal>
          <c:smooth val="1"/>
        </c:ser>
        <c:axId val="13931091"/>
        <c:axId val="58270956"/>
      </c:scatterChart>
      <c:val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nr. oscillazioni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 val="autoZero"/>
        <c:crossBetween val="midCat"/>
        <c:dispUnits/>
      </c:valAx>
      <c:valAx>
        <c:axId val="5827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delta, incertezze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5825"/>
          <c:w val="0.2532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32</xdr:row>
      <xdr:rowOff>38100</xdr:rowOff>
    </xdr:from>
    <xdr:to>
      <xdr:col>13</xdr:col>
      <xdr:colOff>514350</xdr:colOff>
      <xdr:row>49</xdr:row>
      <xdr:rowOff>9525</xdr:rowOff>
    </xdr:to>
    <xdr:graphicFrame>
      <xdr:nvGraphicFramePr>
        <xdr:cNvPr id="1" name="Grafico 1"/>
        <xdr:cNvGraphicFramePr/>
      </xdr:nvGraphicFramePr>
      <xdr:xfrm>
        <a:off x="3733800" y="5095875"/>
        <a:ext cx="4524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50</xdr:row>
      <xdr:rowOff>95250</xdr:rowOff>
    </xdr:from>
    <xdr:to>
      <xdr:col>13</xdr:col>
      <xdr:colOff>180975</xdr:colOff>
      <xdr:row>67</xdr:row>
      <xdr:rowOff>28575</xdr:rowOff>
    </xdr:to>
    <xdr:graphicFrame>
      <xdr:nvGraphicFramePr>
        <xdr:cNvPr id="2" name="Grafico 2"/>
        <xdr:cNvGraphicFramePr/>
      </xdr:nvGraphicFramePr>
      <xdr:xfrm>
        <a:off x="3400425" y="8010525"/>
        <a:ext cx="45243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1">
      <selection activeCell="G3" sqref="G3"/>
    </sheetView>
  </sheetViews>
  <sheetFormatPr defaultColWidth="8.8515625" defaultRowHeight="12.75"/>
  <cols>
    <col min="1" max="1" width="9.8515625" style="0" customWidth="1"/>
  </cols>
  <sheetData>
    <row r="2" spans="2:11" ht="18">
      <c r="B2" s="1" t="s">
        <v>0</v>
      </c>
      <c r="G2" s="2"/>
      <c r="K2" t="s">
        <v>22</v>
      </c>
    </row>
    <row r="3" ht="12">
      <c r="K3" t="s">
        <v>23</v>
      </c>
    </row>
    <row r="4" spans="1:10" ht="12">
      <c r="A4" t="s">
        <v>1</v>
      </c>
      <c r="B4">
        <v>5</v>
      </c>
      <c r="D4">
        <v>10</v>
      </c>
      <c r="F4">
        <v>15</v>
      </c>
      <c r="H4">
        <v>20</v>
      </c>
      <c r="J4">
        <v>25</v>
      </c>
    </row>
    <row r="6" spans="2:10" ht="12">
      <c r="B6" s="3">
        <v>9.2</v>
      </c>
      <c r="C6" s="3"/>
      <c r="D6" s="3">
        <v>19</v>
      </c>
      <c r="E6" s="3"/>
      <c r="F6" s="3">
        <v>28</v>
      </c>
      <c r="G6" s="3"/>
      <c r="H6" s="3">
        <v>38</v>
      </c>
      <c r="I6" s="3"/>
      <c r="J6" s="3">
        <v>47.8</v>
      </c>
    </row>
    <row r="7" spans="2:10" ht="12">
      <c r="B7" s="3">
        <v>9</v>
      </c>
      <c r="C7" s="3"/>
      <c r="D7" s="3">
        <v>19</v>
      </c>
      <c r="E7" s="3"/>
      <c r="F7" s="3">
        <v>28.2</v>
      </c>
      <c r="G7" s="3"/>
      <c r="H7" s="3">
        <v>38</v>
      </c>
      <c r="I7" s="3"/>
      <c r="J7" s="3">
        <v>47</v>
      </c>
    </row>
    <row r="8" spans="2:10" ht="12">
      <c r="B8" s="3">
        <v>9.4</v>
      </c>
      <c r="C8" s="3"/>
      <c r="D8" s="3">
        <v>19.2</v>
      </c>
      <c r="E8" s="3"/>
      <c r="F8" s="3">
        <v>28.2</v>
      </c>
      <c r="G8" s="3"/>
      <c r="H8" s="3">
        <v>38</v>
      </c>
      <c r="I8" s="3"/>
      <c r="J8" s="3">
        <v>47.6</v>
      </c>
    </row>
    <row r="9" spans="2:10" ht="12">
      <c r="B9" s="3">
        <v>9</v>
      </c>
      <c r="C9" s="3"/>
      <c r="D9" s="3">
        <v>19.2</v>
      </c>
      <c r="E9" s="3"/>
      <c r="F9" s="3">
        <v>28.4</v>
      </c>
      <c r="G9" s="3"/>
      <c r="H9" s="3">
        <v>38</v>
      </c>
      <c r="I9" s="3"/>
      <c r="J9" s="3">
        <v>47.8</v>
      </c>
    </row>
    <row r="10" spans="2:10" ht="12">
      <c r="B10" s="3">
        <v>9.2</v>
      </c>
      <c r="C10" s="3"/>
      <c r="D10" s="3">
        <v>19</v>
      </c>
      <c r="E10" s="3"/>
      <c r="F10" s="3">
        <v>28.2</v>
      </c>
      <c r="G10" s="3"/>
      <c r="H10" s="3">
        <v>38</v>
      </c>
      <c r="I10" s="3"/>
      <c r="J10" s="3">
        <v>48</v>
      </c>
    </row>
    <row r="11" spans="2:10" ht="12">
      <c r="B11" s="3">
        <v>9.2</v>
      </c>
      <c r="C11" s="3"/>
      <c r="D11" s="3">
        <v>19</v>
      </c>
      <c r="E11" s="3"/>
      <c r="F11" s="3">
        <v>28</v>
      </c>
      <c r="G11" s="3"/>
      <c r="H11" s="3">
        <v>38.2</v>
      </c>
      <c r="I11" s="3"/>
      <c r="J11" s="3">
        <v>47.8</v>
      </c>
    </row>
    <row r="13" spans="1:10" ht="12">
      <c r="A13" t="s">
        <v>2</v>
      </c>
      <c r="B13">
        <f>AVERAGE(B6:B11)</f>
        <v>9.166666666666666</v>
      </c>
      <c r="D13">
        <f>AVERAGE(D6:D11)</f>
        <v>19.066666666666666</v>
      </c>
      <c r="F13">
        <f>AVERAGE(F6:F11)</f>
        <v>28.166666666666668</v>
      </c>
      <c r="H13">
        <f>AVERAGE(H6:H11)</f>
        <v>38.03333333333333</v>
      </c>
      <c r="J13">
        <f>AVERAGE(J6:J11)</f>
        <v>47.666666666666664</v>
      </c>
    </row>
    <row r="15" spans="1:10" ht="12">
      <c r="A15" t="s">
        <v>3</v>
      </c>
      <c r="B15">
        <f>STDEV(B6:B11)</f>
        <v>0.15055453054181622</v>
      </c>
      <c r="D15">
        <f>STDEV(D6:D11)</f>
        <v>0.10327955589886409</v>
      </c>
      <c r="F15">
        <f>STDEV(F6:F11)</f>
        <v>0.15055453054181567</v>
      </c>
      <c r="H15">
        <f>STDEV(H6:H11)</f>
        <v>0.08164965809277377</v>
      </c>
      <c r="J15">
        <f>STDEV(J6:J11)</f>
        <v>0.3502380143083646</v>
      </c>
    </row>
    <row r="16" spans="1:10" ht="12">
      <c r="A16" t="s">
        <v>16</v>
      </c>
      <c r="B16">
        <f>IF(B15&gt;0.2,B15,0.2)</f>
        <v>0.2</v>
      </c>
      <c r="C16" t="s">
        <v>5</v>
      </c>
      <c r="D16">
        <f aca="true" t="shared" si="0" ref="D16:J16">IF(D15&gt;0.2,D15,0.2)</f>
        <v>0.2</v>
      </c>
      <c r="E16" t="s">
        <v>5</v>
      </c>
      <c r="F16">
        <f t="shared" si="0"/>
        <v>0.2</v>
      </c>
      <c r="G16" t="s">
        <v>5</v>
      </c>
      <c r="H16">
        <f t="shared" si="0"/>
        <v>0.2</v>
      </c>
      <c r="I16" t="s">
        <v>5</v>
      </c>
      <c r="J16">
        <f t="shared" si="0"/>
        <v>0.3502380143083646</v>
      </c>
    </row>
    <row r="18" spans="1:13" ht="12">
      <c r="A18" t="s">
        <v>4</v>
      </c>
      <c r="B18">
        <f>B13/B4</f>
        <v>1.8333333333333333</v>
      </c>
      <c r="C18" t="s">
        <v>5</v>
      </c>
      <c r="D18">
        <f aca="true" t="shared" si="1" ref="D18:J18">D13/D4</f>
        <v>1.9066666666666667</v>
      </c>
      <c r="E18" t="s">
        <v>5</v>
      </c>
      <c r="F18">
        <f t="shared" si="1"/>
        <v>1.8777777777777778</v>
      </c>
      <c r="G18" t="s">
        <v>5</v>
      </c>
      <c r="H18">
        <f t="shared" si="1"/>
        <v>1.9016666666666666</v>
      </c>
      <c r="I18" t="s">
        <v>5</v>
      </c>
      <c r="J18">
        <f t="shared" si="1"/>
        <v>1.9066666666666665</v>
      </c>
      <c r="L18" t="s">
        <v>6</v>
      </c>
      <c r="M18">
        <f>AVERAGE(B18:J18)</f>
        <v>1.8852222222222224</v>
      </c>
    </row>
    <row r="19" spans="1:10" ht="12">
      <c r="A19" t="s">
        <v>21</v>
      </c>
      <c r="B19">
        <f>B16/B4</f>
        <v>0.04</v>
      </c>
      <c r="C19" t="s">
        <v>5</v>
      </c>
      <c r="D19">
        <f aca="true" t="shared" si="2" ref="D19:J19">D16/D4</f>
        <v>0.02</v>
      </c>
      <c r="E19" t="s">
        <v>5</v>
      </c>
      <c r="F19">
        <f t="shared" si="2"/>
        <v>0.013333333333333334</v>
      </c>
      <c r="G19" t="s">
        <v>5</v>
      </c>
      <c r="H19">
        <f t="shared" si="2"/>
        <v>0.01</v>
      </c>
      <c r="I19" t="s">
        <v>5</v>
      </c>
      <c r="J19">
        <f t="shared" si="2"/>
        <v>0.014009520572334584</v>
      </c>
    </row>
    <row r="20" spans="12:13" ht="12">
      <c r="L20" t="s">
        <v>7</v>
      </c>
      <c r="M20">
        <f>STDEV(B18:J18)</f>
        <v>0.03137684134580004</v>
      </c>
    </row>
    <row r="22" ht="12">
      <c r="A22" t="s">
        <v>8</v>
      </c>
    </row>
    <row r="24" spans="1:10" ht="12">
      <c r="A24" t="s">
        <v>9</v>
      </c>
      <c r="B24">
        <f>$M$18*B4</f>
        <v>9.426111111111112</v>
      </c>
      <c r="C24" t="s">
        <v>5</v>
      </c>
      <c r="D24">
        <f aca="true" t="shared" si="3" ref="D24:J24">$M$18*D4</f>
        <v>18.852222222222224</v>
      </c>
      <c r="E24" t="s">
        <v>5</v>
      </c>
      <c r="F24">
        <f t="shared" si="3"/>
        <v>28.278333333333336</v>
      </c>
      <c r="G24" t="s">
        <v>5</v>
      </c>
      <c r="H24">
        <f t="shared" si="3"/>
        <v>37.70444444444445</v>
      </c>
      <c r="I24" t="s">
        <v>5</v>
      </c>
      <c r="J24">
        <f t="shared" si="3"/>
        <v>47.13055555555556</v>
      </c>
    </row>
    <row r="25" spans="1:10" ht="12">
      <c r="A25" t="s">
        <v>20</v>
      </c>
      <c r="B25">
        <f>B4*$M$20</f>
        <v>0.1568842067290002</v>
      </c>
      <c r="C25" t="s">
        <v>5</v>
      </c>
      <c r="D25">
        <f aca="true" t="shared" si="4" ref="D25:J25">D4*$M$20</f>
        <v>0.3137684134580004</v>
      </c>
      <c r="E25" t="s">
        <v>5</v>
      </c>
      <c r="F25">
        <f t="shared" si="4"/>
        <v>0.47065262018700055</v>
      </c>
      <c r="G25" t="s">
        <v>5</v>
      </c>
      <c r="H25">
        <f t="shared" si="4"/>
        <v>0.6275368269160008</v>
      </c>
      <c r="I25" t="s">
        <v>5</v>
      </c>
      <c r="J25">
        <f t="shared" si="4"/>
        <v>0.7844210336450009</v>
      </c>
    </row>
    <row r="27" spans="1:10" ht="12">
      <c r="A27" t="s">
        <v>10</v>
      </c>
      <c r="B27">
        <f>ABS(B13-B24)</f>
        <v>0.2594444444444459</v>
      </c>
      <c r="C27" t="s">
        <v>5</v>
      </c>
      <c r="D27">
        <f aca="true" t="shared" si="5" ref="D27:J27">ABS(D13-D24)</f>
        <v>0.21444444444444244</v>
      </c>
      <c r="E27" t="s">
        <v>5</v>
      </c>
      <c r="F27">
        <f t="shared" si="5"/>
        <v>0.11166666666666814</v>
      </c>
      <c r="G27" t="s">
        <v>5</v>
      </c>
      <c r="H27">
        <f t="shared" si="5"/>
        <v>0.32888888888888346</v>
      </c>
      <c r="I27" t="s">
        <v>5</v>
      </c>
      <c r="J27">
        <f t="shared" si="5"/>
        <v>0.5361111111111043</v>
      </c>
    </row>
    <row r="29" spans="1:10" ht="12">
      <c r="A29" t="s">
        <v>11</v>
      </c>
      <c r="B29">
        <f>B27/(B16+B25)</f>
        <v>0.726970932175362</v>
      </c>
      <c r="C29" t="s">
        <v>5</v>
      </c>
      <c r="D29">
        <f aca="true" t="shared" si="6" ref="D29:J29">D27/(D16+D25)</f>
        <v>0.41739515086396584</v>
      </c>
      <c r="E29" t="s">
        <v>5</v>
      </c>
      <c r="F29">
        <f t="shared" si="6"/>
        <v>0.1665044813148299</v>
      </c>
      <c r="G29" t="s">
        <v>5</v>
      </c>
      <c r="H29">
        <f t="shared" si="6"/>
        <v>0.3974311211194802</v>
      </c>
      <c r="I29" t="s">
        <v>5</v>
      </c>
      <c r="J29">
        <f t="shared" si="6"/>
        <v>0.47248652542639263</v>
      </c>
    </row>
    <row r="32" ht="12">
      <c r="B32" t="s">
        <v>12</v>
      </c>
    </row>
    <row r="33" spans="2:4" ht="12">
      <c r="B33" t="s">
        <v>13</v>
      </c>
      <c r="C33" t="s">
        <v>14</v>
      </c>
      <c r="D33" t="s">
        <v>15</v>
      </c>
    </row>
    <row r="34" spans="2:4" ht="12">
      <c r="B34">
        <v>5</v>
      </c>
      <c r="C34">
        <f>B13</f>
        <v>9.166666666666666</v>
      </c>
      <c r="D34">
        <f>B24</f>
        <v>9.426111111111112</v>
      </c>
    </row>
    <row r="35" spans="2:4" ht="12">
      <c r="B35">
        <v>10</v>
      </c>
      <c r="C35">
        <f>D13</f>
        <v>19.066666666666666</v>
      </c>
      <c r="D35">
        <f>D24</f>
        <v>18.852222222222224</v>
      </c>
    </row>
    <row r="36" spans="2:4" ht="12">
      <c r="B36">
        <v>15</v>
      </c>
      <c r="C36">
        <f>F13</f>
        <v>28.166666666666668</v>
      </c>
      <c r="D36">
        <f>F24</f>
        <v>28.278333333333336</v>
      </c>
    </row>
    <row r="37" spans="2:4" ht="12">
      <c r="B37">
        <v>20</v>
      </c>
      <c r="C37">
        <f>H13</f>
        <v>38.03333333333333</v>
      </c>
      <c r="D37">
        <f>H24</f>
        <v>37.70444444444445</v>
      </c>
    </row>
    <row r="38" spans="2:4" ht="12">
      <c r="B38">
        <v>25</v>
      </c>
      <c r="C38">
        <f>J13</f>
        <v>47.666666666666664</v>
      </c>
      <c r="D38">
        <f>J24</f>
        <v>47.13055555555556</v>
      </c>
    </row>
    <row r="53" spans="2:4" ht="12">
      <c r="B53" t="s">
        <v>17</v>
      </c>
      <c r="C53" t="s">
        <v>18</v>
      </c>
      <c r="D53" t="s">
        <v>19</v>
      </c>
    </row>
    <row r="54" spans="2:4" ht="12">
      <c r="B54">
        <v>5</v>
      </c>
      <c r="C54">
        <f>B16+B25</f>
        <v>0.35688420672900023</v>
      </c>
      <c r="D54">
        <f>B27</f>
        <v>0.2594444444444459</v>
      </c>
    </row>
    <row r="55" spans="2:4" ht="12">
      <c r="B55">
        <v>10</v>
      </c>
      <c r="C55">
        <f>D16+D25</f>
        <v>0.5137684134580004</v>
      </c>
      <c r="D55">
        <f>D27</f>
        <v>0.21444444444444244</v>
      </c>
    </row>
    <row r="56" spans="2:4" ht="12">
      <c r="B56">
        <v>15</v>
      </c>
      <c r="C56">
        <f>F16+F25</f>
        <v>0.6706526201870006</v>
      </c>
      <c r="D56">
        <f>F27</f>
        <v>0.11166666666666814</v>
      </c>
    </row>
    <row r="57" spans="2:4" ht="12">
      <c r="B57">
        <v>20</v>
      </c>
      <c r="C57">
        <f>H16+H25</f>
        <v>0.8275368269160008</v>
      </c>
      <c r="D57">
        <f>H27</f>
        <v>0.32888888888888346</v>
      </c>
    </row>
    <row r="58" spans="2:4" ht="12">
      <c r="B58">
        <v>25</v>
      </c>
      <c r="C58">
        <f>J16+J25</f>
        <v>1.1346590479533656</v>
      </c>
      <c r="D58">
        <f>J27</f>
        <v>0.5361111111111043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Liceo Classico "D. Alighieri"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Apple</cp:lastModifiedBy>
  <dcterms:created xsi:type="dcterms:W3CDTF">2006-01-28T10:30:04Z</dcterms:created>
  <dcterms:modified xsi:type="dcterms:W3CDTF">2018-11-12T14:38:49Z</dcterms:modified>
  <cp:category/>
  <cp:version/>
  <cp:contentType/>
  <cp:contentStatus/>
</cp:coreProperties>
</file>